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DDFCF64D-6FB5-4108-8B3A-1D9879B1841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H203" i="5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H11" i="5"/>
  <c r="G11" i="5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" i="3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23" i="2"/>
  <c r="H19" i="2"/>
  <c r="H18" i="2"/>
  <c r="H17" i="2"/>
  <c r="C1" i="2"/>
  <c r="B1" i="2"/>
  <c r="H1" i="5" l="1"/>
  <c r="G1" i="5" s="1"/>
  <c r="C9" i="1"/>
  <c r="A9" i="1"/>
  <c r="H1" i="2"/>
  <c r="G1" i="2" s="1"/>
  <c r="H1" i="3"/>
  <c r="G1" i="3" s="1"/>
  <c r="H1" i="4"/>
  <c r="G1" i="4" s="1"/>
  <c r="E9" i="1" l="1"/>
</calcChain>
</file>

<file path=xl/sharedStrings.xml><?xml version="1.0" encoding="utf-8"?>
<sst xmlns="http://schemas.openxmlformats.org/spreadsheetml/2006/main" count="118" uniqueCount="94">
  <si>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</si>
  <si>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</si>
  <si>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</si>
  <si>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</si>
  <si>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</si>
  <si>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</si>
  <si>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</si>
  <si>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</si>
  <si>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</si>
  <si>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</si>
  <si>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</si>
  <si>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</si>
  <si>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</si>
  <si>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</si>
  <si>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</si>
  <si>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</si>
  <si>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</si>
  <si>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</si>
  <si>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LICEO SCIENTIFICO STATALE MICHELE GUERRISI</t>
  </si>
  <si>
    <t>89022 CITTANOVA (RC) C/DA   CASCIARI C.F. 82000460806 C.M. RCPS060002</t>
  </si>
  <si>
    <t>2 del 05/01/2021</t>
  </si>
  <si>
    <t>287 del 25/08/2020</t>
  </si>
  <si>
    <t>70/E del 25/01/2021</t>
  </si>
  <si>
    <t>1173 del 05/09/2020</t>
  </si>
  <si>
    <t>1021019327 del 09/02/2021</t>
  </si>
  <si>
    <t>1021008229 del 04/02/2021</t>
  </si>
  <si>
    <t>18 del 15/02/2021</t>
  </si>
  <si>
    <t>35 del 30/01/2021</t>
  </si>
  <si>
    <t>A/3/PA del 30/01/2021</t>
  </si>
  <si>
    <t>31 del 26/02/2020</t>
  </si>
  <si>
    <t>43 del 19/03/2019</t>
  </si>
  <si>
    <t>FPA 1/21 del 01/03/2021</t>
  </si>
  <si>
    <t>1 del 05/01/2021</t>
  </si>
  <si>
    <t>228/E del 25/02/2021</t>
  </si>
  <si>
    <t>375/E del 25/03/2021</t>
  </si>
  <si>
    <t>113/PA del 03/03/2021</t>
  </si>
  <si>
    <t>136 del 06/04/2021</t>
  </si>
  <si>
    <t>137 del 06/04/2021</t>
  </si>
  <si>
    <t>VP/0016215 del 09/03/2021</t>
  </si>
  <si>
    <t>2/11 del 20/04/2021</t>
  </si>
  <si>
    <t>1021098074 del 23/04/2021</t>
  </si>
  <si>
    <t>1021090432 del 22/04/2021</t>
  </si>
  <si>
    <t>08492-2020SFE10 del 19/02/2020</t>
  </si>
  <si>
    <t>106 del 23/03/2021</t>
  </si>
  <si>
    <t>14 del 22/03/2021</t>
  </si>
  <si>
    <t>172 del 12/05/2021</t>
  </si>
  <si>
    <t>835/E del 31/05/2021</t>
  </si>
  <si>
    <t>5094/PA del 14/05/2021</t>
  </si>
  <si>
    <t>1021128740 del 31/05/2021</t>
  </si>
  <si>
    <t>1021133295 del 31/05/2021</t>
  </si>
  <si>
    <t>21/PA del 18/05/2021</t>
  </si>
  <si>
    <t>175 del 17/05/2021</t>
  </si>
  <si>
    <t>EFAT/2021/1621 del 22/04/2021</t>
  </si>
  <si>
    <t>FATTPA 9_21 del 12/04/2021</t>
  </si>
  <si>
    <t>1041/E del 30/06/2021</t>
  </si>
  <si>
    <t>2021-FPA-0000046 del 27/04/2021</t>
  </si>
  <si>
    <t>02187/21 del 21/04/2021</t>
  </si>
  <si>
    <t>AB-FT-210002496 del 23/04/2021</t>
  </si>
  <si>
    <t>AB-FT-210002537 del 27/04/2021</t>
  </si>
  <si>
    <t>1021163855 del 25/06/2021</t>
  </si>
  <si>
    <t>1021155460 del 24/06/2021</t>
  </si>
  <si>
    <t>2021-FPA-0000066 del 14/06/2021</t>
  </si>
  <si>
    <t>210 del 16/06/2021</t>
  </si>
  <si>
    <t>FPA 5/21 del 06/07/2021</t>
  </si>
  <si>
    <t>313/PA del 02/07/2021</t>
  </si>
  <si>
    <t>208 del 15/06/2021</t>
  </si>
  <si>
    <t>452 del 27/04/2021</t>
  </si>
  <si>
    <t>000000001552 del 07/05/2021</t>
  </si>
  <si>
    <t>FPA 6/21 del 14/07/2021</t>
  </si>
  <si>
    <t>281 del 16/08/2021</t>
  </si>
  <si>
    <t>1182/E del 31/07/2021</t>
  </si>
  <si>
    <t>705/E del 30/04/2021</t>
  </si>
  <si>
    <t>1334/E del 31/08/2021</t>
  </si>
  <si>
    <t>315 del 20/09/2021</t>
  </si>
  <si>
    <t>6 del 14/01/2020</t>
  </si>
  <si>
    <t>20/PA del 18/11/2019</t>
  </si>
  <si>
    <t>115 del 01/10/2021</t>
  </si>
  <si>
    <t>1517/E del 30/09/2021</t>
  </si>
  <si>
    <t>284 del 23/08/2021</t>
  </si>
  <si>
    <t>148 del 20/10/2021</t>
  </si>
  <si>
    <t>03/PA/2021 del 20/10/2021</t>
  </si>
  <si>
    <t>200/2021 del 28/09/2021</t>
  </si>
  <si>
    <t>FPA 7/21 del 27/10/2021</t>
  </si>
  <si>
    <t>161 del 29/10/2021</t>
  </si>
  <si>
    <t>1690/E del 31/10/2021</t>
  </si>
  <si>
    <t>1021280055 del 10/11/2021</t>
  </si>
  <si>
    <t>421 del 29/10/2021</t>
  </si>
  <si>
    <t>1021286215 del 10/11/2021</t>
  </si>
  <si>
    <t>381 del 15/11/2021</t>
  </si>
  <si>
    <t>3020065633 del 01/12/2021</t>
  </si>
  <si>
    <t>FPA 102/21 del 17/11/2021</t>
  </si>
  <si>
    <t>1821/E del 30/11/2021</t>
  </si>
  <si>
    <t>1021309156 del 06/12/2021</t>
  </si>
  <si>
    <t>1021311321 del 06/12/2021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</si>
</sst>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D16" sqref="D16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18</v>
      </c>
    </row>
    <row r="3" spans="1:11" ht="12.75" customHeight="1" x14ac:dyDescent="0.25">
      <c r="B3" s="2" t="s">
        <v>19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7" t="s">
        <v>1</v>
      </c>
      <c r="B7" s="38"/>
      <c r="C7" s="38"/>
      <c r="D7" s="38"/>
      <c r="E7" s="38"/>
      <c r="F7" s="39"/>
    </row>
    <row r="8" spans="1:11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11" ht="29.25" customHeight="1" thickBot="1" x14ac:dyDescent="0.3">
      <c r="A9" s="40">
        <f>SUM(B13:B16)</f>
        <v>19</v>
      </c>
      <c r="B9" s="36"/>
      <c r="C9" s="35">
        <f>SUM(C13:C16)</f>
        <v>16752.52</v>
      </c>
      <c r="D9" s="36"/>
      <c r="E9" s="41">
        <f>('Trimestre 1'!H1+'Trimestre 2'!H1+'Trimestre 3'!H1+'Trimestre 4'!H1)/C9</f>
        <v>37.59916955777399</v>
      </c>
      <c r="F9" s="42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29"/>
    </row>
    <row r="11" spans="1:11" s="20" customFormat="1" ht="24.95" customHeight="1" x14ac:dyDescent="0.35">
      <c r="A11" s="48" t="s">
        <v>2</v>
      </c>
      <c r="B11" s="49"/>
      <c r="C11" s="49"/>
      <c r="D11" s="50"/>
      <c r="E11" s="30"/>
      <c r="F11" s="30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34" t="s">
        <v>12</v>
      </c>
      <c r="E12" s="31"/>
      <c r="F12" s="31"/>
      <c r="G12" s="6"/>
      <c r="H12" s="6"/>
      <c r="I12" s="6"/>
      <c r="J12" s="6"/>
    </row>
    <row r="13" spans="1:11" ht="22.5" customHeight="1" x14ac:dyDescent="0.25">
      <c r="A13" s="27" t="s">
        <v>13</v>
      </c>
      <c r="B13" s="17"/>
      <c r="C13" s="28"/>
      <c r="D13" s="28"/>
      <c r="E13" s="32"/>
      <c r="F13" s="33"/>
      <c r="G13" s="7"/>
      <c r="H13" s="8"/>
      <c r="I13" s="8"/>
      <c r="J13" s="6"/>
      <c r="K13" s="6"/>
    </row>
    <row r="14" spans="1:11" ht="22.5" customHeight="1" x14ac:dyDescent="0.25">
      <c r="A14" s="27" t="s">
        <v>14</v>
      </c>
      <c r="B14" s="17">
        <f>'Trimestre 2'!C1</f>
        <v>19</v>
      </c>
      <c r="C14" s="28">
        <f>'Trimestre 2'!B1</f>
        <v>16752.52</v>
      </c>
      <c r="D14" s="28">
        <f>'Trimestre 2'!G1</f>
        <v>-0.79387638397088911</v>
      </c>
      <c r="E14" s="32"/>
      <c r="F14" s="33"/>
      <c r="G14" s="6"/>
      <c r="H14" s="6"/>
      <c r="I14" s="6"/>
      <c r="J14" s="6"/>
      <c r="K14" s="6"/>
    </row>
    <row r="15" spans="1:11" ht="22.5" customHeight="1" x14ac:dyDescent="0.25">
      <c r="A15" s="27" t="s">
        <v>15</v>
      </c>
      <c r="B15" s="17"/>
      <c r="C15" s="28"/>
      <c r="D15" s="28"/>
      <c r="E15" s="32"/>
      <c r="F15" s="33"/>
    </row>
    <row r="16" spans="1:11" ht="21.75" customHeight="1" x14ac:dyDescent="0.25">
      <c r="A16" s="27" t="s">
        <v>16</v>
      </c>
      <c r="B16" s="17"/>
      <c r="C16" s="28"/>
      <c r="D16" s="28"/>
      <c r="E16" s="32"/>
      <c r="F16" s="33"/>
    </row>
  </sheetData>
  <mergeCells count="8">
    <mergeCell ref="A11:D11"/>
    <mergeCell ref="C9:D9"/>
    <mergeCell ref="A7:F7"/>
    <mergeCell ref="A9:B9"/>
    <mergeCell ref="E9:F9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4630.96</v>
      </c>
      <c r="C1">
        <f>COUNTA(A4:A203)</f>
        <v>13</v>
      </c>
      <c r="G1" s="16">
        <f>IF(B1&lt;&gt;0,H1/B1,0)</f>
        <v>35.314520099504207</v>
      </c>
      <c r="H1" s="15">
        <f>SUM(H4:H195)</f>
        <v>163540.13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1" t="s">
        <v>10</v>
      </c>
      <c r="F3" s="52"/>
      <c r="G3" s="10" t="s">
        <v>8</v>
      </c>
      <c r="H3" s="10" t="s">
        <v>9</v>
      </c>
    </row>
    <row r="4" spans="1:8" x14ac:dyDescent="0.25">
      <c r="A4" s="19" t="s">
        <v>20</v>
      </c>
      <c r="B4" s="12">
        <v>90</v>
      </c>
      <c r="C4" s="13">
        <v>44255</v>
      </c>
      <c r="D4" s="13">
        <v>44286</v>
      </c>
      <c r="E4" s="13"/>
      <c r="F4" s="13"/>
      <c r="G4" s="1">
        <f>D4-C4-(F4-E4)</f>
        <v>31</v>
      </c>
      <c r="H4" s="12">
        <f>B4*G4</f>
        <v>2790</v>
      </c>
    </row>
    <row r="5" spans="1:8" x14ac:dyDescent="0.25">
      <c r="A5" s="19" t="s">
        <v>21</v>
      </c>
      <c r="B5" s="12">
        <v>348</v>
      </c>
      <c r="C5" s="13">
        <v>44100</v>
      </c>
      <c r="D5" s="13">
        <v>44286</v>
      </c>
      <c r="E5" s="13"/>
      <c r="F5" s="13"/>
      <c r="G5" s="1">
        <f t="shared" ref="G5:G68" si="0">D5-C5-(F5-E5)</f>
        <v>186</v>
      </c>
      <c r="H5" s="12">
        <f t="shared" ref="H5:H68" si="1">B5*G5</f>
        <v>64728</v>
      </c>
    </row>
    <row r="6" spans="1:8" x14ac:dyDescent="0.25">
      <c r="A6" s="19" t="s">
        <v>22</v>
      </c>
      <c r="B6" s="12">
        <v>250</v>
      </c>
      <c r="C6" s="13">
        <v>44255</v>
      </c>
      <c r="D6" s="13">
        <v>44286</v>
      </c>
      <c r="E6" s="13"/>
      <c r="F6" s="13"/>
      <c r="G6" s="1">
        <f t="shared" si="0"/>
        <v>31</v>
      </c>
      <c r="H6" s="12">
        <f t="shared" si="1"/>
        <v>7750</v>
      </c>
    </row>
    <row r="7" spans="1:8" x14ac:dyDescent="0.25">
      <c r="A7" s="19" t="s">
        <v>23</v>
      </c>
      <c r="B7" s="12">
        <v>342.06</v>
      </c>
      <c r="C7" s="13">
        <v>44204</v>
      </c>
      <c r="D7" s="13">
        <v>44286</v>
      </c>
      <c r="E7" s="13"/>
      <c r="F7" s="13"/>
      <c r="G7" s="1">
        <f t="shared" si="0"/>
        <v>82</v>
      </c>
      <c r="H7" s="12">
        <f t="shared" si="1"/>
        <v>28048.920000000002</v>
      </c>
    </row>
    <row r="8" spans="1:8" x14ac:dyDescent="0.25">
      <c r="A8" s="19" t="s">
        <v>24</v>
      </c>
      <c r="B8" s="12">
        <v>4.4800000000000004</v>
      </c>
      <c r="C8" s="13">
        <v>44269</v>
      </c>
      <c r="D8" s="13">
        <v>44286</v>
      </c>
      <c r="E8" s="13"/>
      <c r="F8" s="13"/>
      <c r="G8" s="1">
        <f t="shared" si="0"/>
        <v>17</v>
      </c>
      <c r="H8" s="12">
        <f t="shared" si="1"/>
        <v>76.160000000000011</v>
      </c>
    </row>
    <row r="9" spans="1:8" x14ac:dyDescent="0.25">
      <c r="A9" s="19" t="s">
        <v>25</v>
      </c>
      <c r="B9" s="12">
        <v>11.16</v>
      </c>
      <c r="C9" s="13">
        <v>44269</v>
      </c>
      <c r="D9" s="13">
        <v>44286</v>
      </c>
      <c r="E9" s="13"/>
      <c r="F9" s="13"/>
      <c r="G9" s="1">
        <f t="shared" si="0"/>
        <v>17</v>
      </c>
      <c r="H9" s="12">
        <f t="shared" si="1"/>
        <v>189.72</v>
      </c>
    </row>
    <row r="10" spans="1:8" x14ac:dyDescent="0.25">
      <c r="A10" s="19" t="s">
        <v>26</v>
      </c>
      <c r="B10" s="12">
        <v>435.2</v>
      </c>
      <c r="C10" s="13">
        <v>44283</v>
      </c>
      <c r="D10" s="13">
        <v>44286</v>
      </c>
      <c r="E10" s="13"/>
      <c r="F10" s="13"/>
      <c r="G10" s="1">
        <f t="shared" si="0"/>
        <v>3</v>
      </c>
      <c r="H10" s="12">
        <f t="shared" si="1"/>
        <v>1305.5999999999999</v>
      </c>
    </row>
    <row r="11" spans="1:8" x14ac:dyDescent="0.25">
      <c r="A11" s="19" t="s">
        <v>27</v>
      </c>
      <c r="B11" s="12">
        <v>440.47</v>
      </c>
      <c r="C11" s="13">
        <v>44283</v>
      </c>
      <c r="D11" s="13">
        <v>44286</v>
      </c>
      <c r="E11" s="13"/>
      <c r="F11" s="13"/>
      <c r="G11" s="1">
        <f t="shared" si="0"/>
        <v>3</v>
      </c>
      <c r="H11" s="12">
        <f t="shared" si="1"/>
        <v>1321.41</v>
      </c>
    </row>
    <row r="12" spans="1:8" x14ac:dyDescent="0.25">
      <c r="A12" s="19" t="s">
        <v>28</v>
      </c>
      <c r="B12" s="12">
        <v>209.59</v>
      </c>
      <c r="C12" s="13">
        <v>44238</v>
      </c>
      <c r="D12" s="13">
        <v>44286</v>
      </c>
      <c r="E12" s="13"/>
      <c r="F12" s="13"/>
      <c r="G12" s="1">
        <f t="shared" si="0"/>
        <v>48</v>
      </c>
      <c r="H12" s="12">
        <f t="shared" si="1"/>
        <v>10060.32</v>
      </c>
    </row>
    <row r="13" spans="1:8" x14ac:dyDescent="0.25">
      <c r="A13" s="19" t="s">
        <v>29</v>
      </c>
      <c r="B13" s="12">
        <v>90</v>
      </c>
      <c r="C13" s="13">
        <v>43926</v>
      </c>
      <c r="D13" s="13">
        <v>44286</v>
      </c>
      <c r="E13" s="13"/>
      <c r="F13" s="13"/>
      <c r="G13" s="1">
        <f t="shared" si="0"/>
        <v>360</v>
      </c>
      <c r="H13" s="12">
        <f t="shared" si="1"/>
        <v>32400</v>
      </c>
    </row>
    <row r="14" spans="1:8" x14ac:dyDescent="0.25">
      <c r="A14" s="19" t="s">
        <v>30</v>
      </c>
      <c r="B14" s="12">
        <v>220</v>
      </c>
      <c r="C14" s="13">
        <v>44212</v>
      </c>
      <c r="D14" s="13">
        <v>44286</v>
      </c>
      <c r="E14" s="13"/>
      <c r="F14" s="13"/>
      <c r="G14" s="1">
        <f t="shared" si="0"/>
        <v>74</v>
      </c>
      <c r="H14" s="12">
        <f t="shared" si="1"/>
        <v>16280</v>
      </c>
    </row>
    <row r="15" spans="1:8" x14ac:dyDescent="0.25">
      <c r="A15" s="19" t="s">
        <v>31</v>
      </c>
      <c r="B15" s="12">
        <v>2100</v>
      </c>
      <c r="C15" s="13">
        <v>44288</v>
      </c>
      <c r="D15" s="13">
        <v>44286</v>
      </c>
      <c r="E15" s="13"/>
      <c r="F15" s="13"/>
      <c r="G15" s="1">
        <f t="shared" si="0"/>
        <v>-2</v>
      </c>
      <c r="H15" s="12">
        <f t="shared" si="1"/>
        <v>-4200</v>
      </c>
    </row>
    <row r="16" spans="1:8" x14ac:dyDescent="0.25">
      <c r="A16" s="19" t="s">
        <v>32</v>
      </c>
      <c r="B16" s="12">
        <v>90</v>
      </c>
      <c r="C16" s="13">
        <v>44255</v>
      </c>
      <c r="D16" s="13">
        <v>44286</v>
      </c>
      <c r="E16" s="13"/>
      <c r="F16" s="13"/>
      <c r="G16" s="1">
        <f t="shared" si="0"/>
        <v>31</v>
      </c>
      <c r="H16" s="12">
        <f t="shared" si="1"/>
        <v>2790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16752.52</v>
      </c>
      <c r="C1">
        <f>COUNTA(A4:A203)</f>
        <v>19</v>
      </c>
      <c r="G1" s="16">
        <f>IF(B1&lt;&gt;0,H1/B1,0)</f>
        <v>-0.79387638397088911</v>
      </c>
      <c r="H1" s="15">
        <f>SUM(H4:H195)</f>
        <v>-13299.43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1" t="s">
        <v>10</v>
      </c>
      <c r="F3" s="52"/>
      <c r="G3" s="10" t="s">
        <v>8</v>
      </c>
      <c r="H3" s="10" t="s">
        <v>9</v>
      </c>
    </row>
    <row r="4" spans="1:8" x14ac:dyDescent="0.25">
      <c r="A4" s="19" t="s">
        <v>33</v>
      </c>
      <c r="B4" s="12">
        <v>250</v>
      </c>
      <c r="C4" s="13">
        <v>44288</v>
      </c>
      <c r="D4" s="13">
        <v>44330</v>
      </c>
      <c r="E4" s="13"/>
      <c r="F4" s="13"/>
      <c r="G4" s="1">
        <f>D4-C4-(F4-E4)</f>
        <v>42</v>
      </c>
      <c r="H4" s="12">
        <f>B4*G4</f>
        <v>10500</v>
      </c>
    </row>
    <row r="5" spans="1:8" x14ac:dyDescent="0.25">
      <c r="A5" s="19" t="s">
        <v>34</v>
      </c>
      <c r="B5" s="12">
        <v>250</v>
      </c>
      <c r="C5" s="13">
        <v>44332</v>
      </c>
      <c r="D5" s="13">
        <v>44330</v>
      </c>
      <c r="E5" s="13"/>
      <c r="F5" s="13"/>
      <c r="G5" s="1">
        <f t="shared" ref="G5:G68" si="0">D5-C5-(F5-E5)</f>
        <v>-2</v>
      </c>
      <c r="H5" s="12">
        <f t="shared" ref="H5:H68" si="1">B5*G5</f>
        <v>-500</v>
      </c>
    </row>
    <row r="6" spans="1:8" x14ac:dyDescent="0.25">
      <c r="A6" s="19" t="s">
        <v>35</v>
      </c>
      <c r="B6" s="12">
        <v>3240</v>
      </c>
      <c r="C6" s="13">
        <v>44295</v>
      </c>
      <c r="D6" s="13">
        <v>44330</v>
      </c>
      <c r="E6" s="13"/>
      <c r="F6" s="13"/>
      <c r="G6" s="1">
        <f t="shared" si="0"/>
        <v>35</v>
      </c>
      <c r="H6" s="12">
        <f t="shared" si="1"/>
        <v>113400</v>
      </c>
    </row>
    <row r="7" spans="1:8" x14ac:dyDescent="0.25">
      <c r="A7" s="19" t="s">
        <v>36</v>
      </c>
      <c r="B7" s="12">
        <v>400</v>
      </c>
      <c r="C7" s="13">
        <v>44331</v>
      </c>
      <c r="D7" s="13">
        <v>44330</v>
      </c>
      <c r="E7" s="13"/>
      <c r="F7" s="13"/>
      <c r="G7" s="1">
        <f t="shared" si="0"/>
        <v>-1</v>
      </c>
      <c r="H7" s="12">
        <f t="shared" si="1"/>
        <v>-400</v>
      </c>
    </row>
    <row r="8" spans="1:8" x14ac:dyDescent="0.25">
      <c r="A8" s="19" t="s">
        <v>37</v>
      </c>
      <c r="B8" s="12">
        <v>400</v>
      </c>
      <c r="C8" s="13">
        <v>44331</v>
      </c>
      <c r="D8" s="13">
        <v>44330</v>
      </c>
      <c r="E8" s="13"/>
      <c r="F8" s="13"/>
      <c r="G8" s="1">
        <f t="shared" si="0"/>
        <v>-1</v>
      </c>
      <c r="H8" s="12">
        <f t="shared" si="1"/>
        <v>-400</v>
      </c>
    </row>
    <row r="9" spans="1:8" x14ac:dyDescent="0.25">
      <c r="A9" s="19" t="s">
        <v>38</v>
      </c>
      <c r="B9" s="12">
        <v>478</v>
      </c>
      <c r="C9" s="13">
        <v>44310</v>
      </c>
      <c r="D9" s="13">
        <v>44330</v>
      </c>
      <c r="E9" s="13"/>
      <c r="F9" s="13"/>
      <c r="G9" s="1">
        <f t="shared" si="0"/>
        <v>20</v>
      </c>
      <c r="H9" s="12">
        <f t="shared" si="1"/>
        <v>9560</v>
      </c>
    </row>
    <row r="10" spans="1:8" x14ac:dyDescent="0.25">
      <c r="A10" s="19" t="s">
        <v>39</v>
      </c>
      <c r="B10" s="12">
        <v>51</v>
      </c>
      <c r="C10" s="13">
        <v>44344</v>
      </c>
      <c r="D10" s="13">
        <v>44330</v>
      </c>
      <c r="E10" s="13"/>
      <c r="F10" s="13"/>
      <c r="G10" s="1">
        <f t="shared" si="0"/>
        <v>-14</v>
      </c>
      <c r="H10" s="12">
        <f t="shared" si="1"/>
        <v>-714</v>
      </c>
    </row>
    <row r="11" spans="1:8" x14ac:dyDescent="0.25">
      <c r="A11" s="19" t="s">
        <v>40</v>
      </c>
      <c r="B11" s="12">
        <v>108.8</v>
      </c>
      <c r="C11" s="13">
        <v>44344</v>
      </c>
      <c r="D11" s="13">
        <v>44330</v>
      </c>
      <c r="E11" s="13"/>
      <c r="F11" s="13"/>
      <c r="G11" s="1">
        <f t="shared" si="0"/>
        <v>-14</v>
      </c>
      <c r="H11" s="12">
        <f t="shared" si="1"/>
        <v>-1523.2</v>
      </c>
    </row>
    <row r="12" spans="1:8" x14ac:dyDescent="0.25">
      <c r="A12" s="19" t="s">
        <v>41</v>
      </c>
      <c r="B12" s="12">
        <v>16.399999999999999</v>
      </c>
      <c r="C12" s="13">
        <v>44344</v>
      </c>
      <c r="D12" s="13">
        <v>44330</v>
      </c>
      <c r="E12" s="13"/>
      <c r="F12" s="13"/>
      <c r="G12" s="1">
        <f t="shared" si="0"/>
        <v>-14</v>
      </c>
      <c r="H12" s="12">
        <f t="shared" si="1"/>
        <v>-229.59999999999997</v>
      </c>
    </row>
    <row r="13" spans="1:8" x14ac:dyDescent="0.25">
      <c r="A13" s="19" t="s">
        <v>42</v>
      </c>
      <c r="B13" s="12">
        <v>1000</v>
      </c>
      <c r="C13" s="13">
        <v>44346</v>
      </c>
      <c r="D13" s="13">
        <v>44330</v>
      </c>
      <c r="E13" s="13"/>
      <c r="F13" s="13"/>
      <c r="G13" s="1">
        <f t="shared" si="0"/>
        <v>-16</v>
      </c>
      <c r="H13" s="12">
        <f t="shared" si="1"/>
        <v>-16000</v>
      </c>
    </row>
    <row r="14" spans="1:8" x14ac:dyDescent="0.25">
      <c r="A14" s="19" t="s">
        <v>43</v>
      </c>
      <c r="B14" s="12">
        <v>6900</v>
      </c>
      <c r="C14" s="13">
        <v>44346</v>
      </c>
      <c r="D14" s="13">
        <v>44330</v>
      </c>
      <c r="E14" s="13"/>
      <c r="F14" s="13"/>
      <c r="G14" s="1">
        <f t="shared" si="0"/>
        <v>-16</v>
      </c>
      <c r="H14" s="12">
        <f t="shared" si="1"/>
        <v>-110400</v>
      </c>
    </row>
    <row r="15" spans="1:8" x14ac:dyDescent="0.25">
      <c r="A15" s="19" t="s">
        <v>44</v>
      </c>
      <c r="B15" s="12">
        <v>81.97</v>
      </c>
      <c r="C15" s="13">
        <v>44331</v>
      </c>
      <c r="D15" s="13">
        <v>44330</v>
      </c>
      <c r="E15" s="13"/>
      <c r="F15" s="13"/>
      <c r="G15" s="1">
        <f t="shared" si="0"/>
        <v>-1</v>
      </c>
      <c r="H15" s="12">
        <f t="shared" si="1"/>
        <v>-81.97</v>
      </c>
    </row>
    <row r="16" spans="1:8" x14ac:dyDescent="0.25">
      <c r="A16" s="19" t="s">
        <v>45</v>
      </c>
      <c r="B16" s="12">
        <v>2209.12</v>
      </c>
      <c r="C16" s="13">
        <v>44363</v>
      </c>
      <c r="D16" s="13">
        <v>44358</v>
      </c>
      <c r="E16" s="13"/>
      <c r="F16" s="13"/>
      <c r="G16" s="1">
        <f t="shared" si="0"/>
        <v>-5</v>
      </c>
      <c r="H16" s="12">
        <f t="shared" si="1"/>
        <v>-11045.599999999999</v>
      </c>
    </row>
    <row r="17" spans="1:8" x14ac:dyDescent="0.25">
      <c r="A17" s="19" t="s">
        <v>46</v>
      </c>
      <c r="B17" s="12">
        <v>125</v>
      </c>
      <c r="C17" s="13">
        <v>44380</v>
      </c>
      <c r="D17" s="13">
        <v>44358</v>
      </c>
      <c r="E17" s="13"/>
      <c r="F17" s="13"/>
      <c r="G17" s="1">
        <f t="shared" si="0"/>
        <v>-22</v>
      </c>
      <c r="H17" s="12">
        <f t="shared" si="1"/>
        <v>-2750</v>
      </c>
    </row>
    <row r="18" spans="1:8" x14ac:dyDescent="0.25">
      <c r="A18" s="19" t="s">
        <v>47</v>
      </c>
      <c r="B18" s="12">
        <v>50</v>
      </c>
      <c r="C18" s="13">
        <v>44380</v>
      </c>
      <c r="D18" s="13">
        <v>44358</v>
      </c>
      <c r="E18" s="13"/>
      <c r="F18" s="13"/>
      <c r="G18" s="1">
        <f t="shared" si="0"/>
        <v>-22</v>
      </c>
      <c r="H18" s="12">
        <f t="shared" si="1"/>
        <v>-1100</v>
      </c>
    </row>
    <row r="19" spans="1:8" x14ac:dyDescent="0.25">
      <c r="A19" s="19" t="s">
        <v>48</v>
      </c>
      <c r="B19" s="12">
        <v>0.98</v>
      </c>
      <c r="C19" s="13">
        <v>44380</v>
      </c>
      <c r="D19" s="13">
        <v>44358</v>
      </c>
      <c r="E19" s="13"/>
      <c r="F19" s="13"/>
      <c r="G19" s="1">
        <f t="shared" si="0"/>
        <v>-22</v>
      </c>
      <c r="H19" s="12">
        <f t="shared" si="1"/>
        <v>-21.56</v>
      </c>
    </row>
    <row r="20" spans="1:8" x14ac:dyDescent="0.25">
      <c r="A20" s="19" t="s">
        <v>49</v>
      </c>
      <c r="B20" s="12">
        <v>86.55</v>
      </c>
      <c r="C20" s="13">
        <v>44380</v>
      </c>
      <c r="D20" s="13">
        <v>44358</v>
      </c>
      <c r="E20" s="13"/>
      <c r="F20" s="13"/>
      <c r="G20" s="1">
        <f t="shared" si="0"/>
        <v>-22</v>
      </c>
      <c r="H20" s="12">
        <f t="shared" si="1"/>
        <v>-1904.1</v>
      </c>
    </row>
    <row r="21" spans="1:8" x14ac:dyDescent="0.25">
      <c r="A21" s="19" t="s">
        <v>50</v>
      </c>
      <c r="B21" s="12">
        <v>310.7</v>
      </c>
      <c r="C21" s="13">
        <v>44380</v>
      </c>
      <c r="D21" s="13">
        <v>44358</v>
      </c>
      <c r="E21" s="13"/>
      <c r="F21" s="13"/>
      <c r="G21" s="1">
        <f t="shared" si="0"/>
        <v>-22</v>
      </c>
      <c r="H21" s="12">
        <f t="shared" si="1"/>
        <v>-6835.4</v>
      </c>
    </row>
    <row r="22" spans="1:8" x14ac:dyDescent="0.25">
      <c r="A22" s="19" t="s">
        <v>51</v>
      </c>
      <c r="B22" s="12">
        <v>794</v>
      </c>
      <c r="C22" s="13">
        <v>44349</v>
      </c>
      <c r="D22" s="13">
        <v>44358</v>
      </c>
      <c r="E22" s="13"/>
      <c r="F22" s="13"/>
      <c r="G22" s="1">
        <f t="shared" si="0"/>
        <v>9</v>
      </c>
      <c r="H22" s="12">
        <f t="shared" si="1"/>
        <v>7146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21334.710000000003</v>
      </c>
      <c r="C1">
        <f>COUNTA(A4:A203)</f>
        <v>22</v>
      </c>
      <c r="G1" s="16">
        <f>IF(B1&lt;&gt;0,H1/B1,0)</f>
        <v>4.5845057186153442</v>
      </c>
      <c r="H1" s="15">
        <f>SUM(H4:H195)</f>
        <v>97809.099999999991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1" t="s">
        <v>10</v>
      </c>
      <c r="F3" s="52"/>
      <c r="G3" s="10" t="s">
        <v>8</v>
      </c>
      <c r="H3" s="10" t="s">
        <v>9</v>
      </c>
    </row>
    <row r="4" spans="1:8" x14ac:dyDescent="0.25">
      <c r="A4" s="19" t="s">
        <v>52</v>
      </c>
      <c r="B4" s="12">
        <v>200</v>
      </c>
      <c r="C4" s="13">
        <v>44412</v>
      </c>
      <c r="D4" s="13">
        <v>44393</v>
      </c>
      <c r="E4" s="13"/>
      <c r="F4" s="13"/>
      <c r="G4" s="1">
        <f>D4-C4-(F4-E4)</f>
        <v>-19</v>
      </c>
      <c r="H4" s="12">
        <f>B4*G4</f>
        <v>-3800</v>
      </c>
    </row>
    <row r="5" spans="1:8" x14ac:dyDescent="0.25">
      <c r="A5" s="19" t="s">
        <v>53</v>
      </c>
      <c r="B5" s="12">
        <v>280</v>
      </c>
      <c r="C5" s="13">
        <v>44410</v>
      </c>
      <c r="D5" s="13">
        <v>44393</v>
      </c>
      <c r="E5" s="13"/>
      <c r="F5" s="13"/>
      <c r="G5" s="1">
        <f t="shared" ref="G5:G68" si="0">D5-C5-(F5-E5)</f>
        <v>-17</v>
      </c>
      <c r="H5" s="12">
        <f t="shared" ref="H5:H68" si="1">B5*G5</f>
        <v>-4760</v>
      </c>
    </row>
    <row r="6" spans="1:8" x14ac:dyDescent="0.25">
      <c r="A6" s="19" t="s">
        <v>54</v>
      </c>
      <c r="B6" s="12">
        <v>125</v>
      </c>
      <c r="C6" s="13">
        <v>44412</v>
      </c>
      <c r="D6" s="13">
        <v>44393</v>
      </c>
      <c r="E6" s="13"/>
      <c r="F6" s="13"/>
      <c r="G6" s="1">
        <f t="shared" si="0"/>
        <v>-19</v>
      </c>
      <c r="H6" s="12">
        <f t="shared" si="1"/>
        <v>-2375</v>
      </c>
    </row>
    <row r="7" spans="1:8" x14ac:dyDescent="0.25">
      <c r="A7" s="19" t="s">
        <v>55</v>
      </c>
      <c r="B7" s="12">
        <v>150</v>
      </c>
      <c r="C7" s="13">
        <v>44338</v>
      </c>
      <c r="D7" s="13">
        <v>44393</v>
      </c>
      <c r="E7" s="13"/>
      <c r="F7" s="13"/>
      <c r="G7" s="1">
        <f t="shared" si="0"/>
        <v>55</v>
      </c>
      <c r="H7" s="12">
        <f t="shared" si="1"/>
        <v>8250</v>
      </c>
    </row>
    <row r="8" spans="1:8" x14ac:dyDescent="0.25">
      <c r="A8" s="19" t="s">
        <v>56</v>
      </c>
      <c r="B8" s="12">
        <v>140</v>
      </c>
      <c r="C8" s="13">
        <v>44338</v>
      </c>
      <c r="D8" s="13">
        <v>44393</v>
      </c>
      <c r="E8" s="13"/>
      <c r="F8" s="13"/>
      <c r="G8" s="1">
        <f t="shared" si="0"/>
        <v>55</v>
      </c>
      <c r="H8" s="12">
        <f t="shared" si="1"/>
        <v>7700</v>
      </c>
    </row>
    <row r="9" spans="1:8" x14ac:dyDescent="0.25">
      <c r="A9" s="19" t="s">
        <v>57</v>
      </c>
      <c r="B9" s="12">
        <v>63.9</v>
      </c>
      <c r="C9" s="13">
        <v>44344</v>
      </c>
      <c r="D9" s="13">
        <v>44393</v>
      </c>
      <c r="E9" s="13"/>
      <c r="F9" s="13"/>
      <c r="G9" s="1">
        <f t="shared" si="0"/>
        <v>49</v>
      </c>
      <c r="H9" s="12">
        <f t="shared" si="1"/>
        <v>3131.1</v>
      </c>
    </row>
    <row r="10" spans="1:8" x14ac:dyDescent="0.25">
      <c r="A10" s="19" t="s">
        <v>58</v>
      </c>
      <c r="B10" s="12">
        <v>21.9</v>
      </c>
      <c r="C10" s="13">
        <v>44344</v>
      </c>
      <c r="D10" s="13">
        <v>44393</v>
      </c>
      <c r="E10" s="13"/>
      <c r="F10" s="13"/>
      <c r="G10" s="1">
        <f t="shared" si="0"/>
        <v>49</v>
      </c>
      <c r="H10" s="12">
        <f t="shared" si="1"/>
        <v>1073.0999999999999</v>
      </c>
    </row>
    <row r="11" spans="1:8" x14ac:dyDescent="0.25">
      <c r="A11" s="19" t="s">
        <v>59</v>
      </c>
      <c r="B11" s="12">
        <v>4.95</v>
      </c>
      <c r="C11" s="13">
        <v>44405</v>
      </c>
      <c r="D11" s="13">
        <v>44393</v>
      </c>
      <c r="E11" s="13"/>
      <c r="F11" s="13"/>
      <c r="G11" s="1">
        <f t="shared" si="0"/>
        <v>-12</v>
      </c>
      <c r="H11" s="12">
        <f t="shared" si="1"/>
        <v>-59.400000000000006</v>
      </c>
    </row>
    <row r="12" spans="1:8" x14ac:dyDescent="0.25">
      <c r="A12" s="19" t="s">
        <v>60</v>
      </c>
      <c r="B12" s="12">
        <v>2.2400000000000002</v>
      </c>
      <c r="C12" s="13">
        <v>44405</v>
      </c>
      <c r="D12" s="13">
        <v>44393</v>
      </c>
      <c r="E12" s="13"/>
      <c r="F12" s="13"/>
      <c r="G12" s="1">
        <f t="shared" si="0"/>
        <v>-12</v>
      </c>
      <c r="H12" s="12">
        <f t="shared" si="1"/>
        <v>-26.880000000000003</v>
      </c>
    </row>
    <row r="13" spans="1:8" x14ac:dyDescent="0.25">
      <c r="A13" s="19" t="s">
        <v>61</v>
      </c>
      <c r="B13" s="12">
        <v>100</v>
      </c>
      <c r="C13" s="13">
        <v>44405</v>
      </c>
      <c r="D13" s="13">
        <v>44393</v>
      </c>
      <c r="E13" s="13"/>
      <c r="F13" s="13"/>
      <c r="G13" s="1">
        <f t="shared" si="0"/>
        <v>-12</v>
      </c>
      <c r="H13" s="12">
        <f t="shared" si="1"/>
        <v>-1200</v>
      </c>
    </row>
    <row r="14" spans="1:8" x14ac:dyDescent="0.25">
      <c r="A14" s="19" t="s">
        <v>62</v>
      </c>
      <c r="B14" s="12">
        <v>999</v>
      </c>
      <c r="C14" s="13">
        <v>44405</v>
      </c>
      <c r="D14" s="13">
        <v>44393</v>
      </c>
      <c r="E14" s="13"/>
      <c r="F14" s="13"/>
      <c r="G14" s="1">
        <f t="shared" si="0"/>
        <v>-12</v>
      </c>
      <c r="H14" s="12">
        <f t="shared" si="1"/>
        <v>-11988</v>
      </c>
    </row>
    <row r="15" spans="1:8" x14ac:dyDescent="0.25">
      <c r="A15" s="19" t="s">
        <v>63</v>
      </c>
      <c r="B15" s="12">
        <v>2572.52</v>
      </c>
      <c r="C15" s="13">
        <v>44414</v>
      </c>
      <c r="D15" s="13">
        <v>44393</v>
      </c>
      <c r="E15" s="13"/>
      <c r="F15" s="13"/>
      <c r="G15" s="1">
        <f t="shared" si="0"/>
        <v>-21</v>
      </c>
      <c r="H15" s="12">
        <f t="shared" si="1"/>
        <v>-54022.92</v>
      </c>
    </row>
    <row r="16" spans="1:8" x14ac:dyDescent="0.25">
      <c r="A16" s="19" t="s">
        <v>64</v>
      </c>
      <c r="B16" s="12">
        <v>349</v>
      </c>
      <c r="C16" s="13">
        <v>44414</v>
      </c>
      <c r="D16" s="13">
        <v>44393</v>
      </c>
      <c r="E16" s="13"/>
      <c r="F16" s="13"/>
      <c r="G16" s="1">
        <f t="shared" si="0"/>
        <v>-21</v>
      </c>
      <c r="H16" s="12">
        <f t="shared" si="1"/>
        <v>-7329</v>
      </c>
    </row>
    <row r="17" spans="1:8" x14ac:dyDescent="0.25">
      <c r="A17" s="19" t="s">
        <v>65</v>
      </c>
      <c r="B17" s="12">
        <v>6414.8</v>
      </c>
      <c r="C17" s="13">
        <v>44405</v>
      </c>
      <c r="D17" s="13">
        <v>44393</v>
      </c>
      <c r="E17" s="13"/>
      <c r="F17" s="13"/>
      <c r="G17" s="1">
        <f t="shared" si="0"/>
        <v>-12</v>
      </c>
      <c r="H17" s="12">
        <f t="shared" si="1"/>
        <v>-76977.600000000006</v>
      </c>
    </row>
    <row r="18" spans="1:8" x14ac:dyDescent="0.25">
      <c r="A18" s="19" t="s">
        <v>66</v>
      </c>
      <c r="B18" s="12">
        <v>3381</v>
      </c>
      <c r="C18" s="13">
        <v>44359</v>
      </c>
      <c r="D18" s="13">
        <v>44393</v>
      </c>
      <c r="E18" s="13"/>
      <c r="F18" s="13"/>
      <c r="G18" s="1">
        <f t="shared" si="0"/>
        <v>34</v>
      </c>
      <c r="H18" s="12">
        <f t="shared" si="1"/>
        <v>114954</v>
      </c>
    </row>
    <row r="19" spans="1:8" x14ac:dyDescent="0.25">
      <c r="A19" s="19" t="s">
        <v>67</v>
      </c>
      <c r="B19" s="12">
        <v>4686.5</v>
      </c>
      <c r="C19" s="13">
        <v>44359</v>
      </c>
      <c r="D19" s="13">
        <v>44393</v>
      </c>
      <c r="E19" s="13"/>
      <c r="F19" s="13"/>
      <c r="G19" s="1">
        <f t="shared" si="0"/>
        <v>34</v>
      </c>
      <c r="H19" s="12">
        <f t="shared" si="1"/>
        <v>159341</v>
      </c>
    </row>
    <row r="20" spans="1:8" x14ac:dyDescent="0.25">
      <c r="A20" s="19" t="s">
        <v>68</v>
      </c>
      <c r="B20" s="12">
        <v>670.5</v>
      </c>
      <c r="C20" s="13">
        <v>44423</v>
      </c>
      <c r="D20" s="13">
        <v>44396</v>
      </c>
      <c r="E20" s="13"/>
      <c r="F20" s="13"/>
      <c r="G20" s="1">
        <f t="shared" si="0"/>
        <v>-27</v>
      </c>
      <c r="H20" s="12">
        <f t="shared" si="1"/>
        <v>-18103.5</v>
      </c>
    </row>
    <row r="21" spans="1:8" x14ac:dyDescent="0.25">
      <c r="A21" s="19" t="s">
        <v>69</v>
      </c>
      <c r="B21" s="12">
        <v>700</v>
      </c>
      <c r="C21" s="13">
        <v>44494</v>
      </c>
      <c r="D21" s="13">
        <v>44473</v>
      </c>
      <c r="E21" s="13"/>
      <c r="F21" s="13"/>
      <c r="G21" s="1">
        <f t="shared" si="0"/>
        <v>-21</v>
      </c>
      <c r="H21" s="12">
        <f t="shared" si="1"/>
        <v>-14700</v>
      </c>
    </row>
    <row r="22" spans="1:8" x14ac:dyDescent="0.25">
      <c r="A22" s="19" t="s">
        <v>70</v>
      </c>
      <c r="B22" s="12">
        <v>125</v>
      </c>
      <c r="C22" s="13">
        <v>44494</v>
      </c>
      <c r="D22" s="13">
        <v>44473</v>
      </c>
      <c r="E22" s="13"/>
      <c r="F22" s="13"/>
      <c r="G22" s="1">
        <f t="shared" si="0"/>
        <v>-21</v>
      </c>
      <c r="H22" s="12">
        <f t="shared" si="1"/>
        <v>-2625</v>
      </c>
    </row>
    <row r="23" spans="1:8" x14ac:dyDescent="0.25">
      <c r="A23" s="19" t="s">
        <v>71</v>
      </c>
      <c r="B23" s="12">
        <v>125</v>
      </c>
      <c r="C23" s="13">
        <v>44433</v>
      </c>
      <c r="D23" s="13">
        <v>44473</v>
      </c>
      <c r="E23" s="13"/>
      <c r="F23" s="13"/>
      <c r="G23" s="1">
        <f t="shared" si="0"/>
        <v>40</v>
      </c>
      <c r="H23" s="12">
        <f t="shared" si="1"/>
        <v>5000</v>
      </c>
    </row>
    <row r="24" spans="1:8" x14ac:dyDescent="0.25">
      <c r="A24" s="19" t="s">
        <v>72</v>
      </c>
      <c r="B24" s="12">
        <v>125</v>
      </c>
      <c r="C24" s="13">
        <v>44489</v>
      </c>
      <c r="D24" s="13">
        <v>44473</v>
      </c>
      <c r="E24" s="13"/>
      <c r="F24" s="13"/>
      <c r="G24" s="1">
        <f t="shared" si="0"/>
        <v>-16</v>
      </c>
      <c r="H24" s="12">
        <f t="shared" si="1"/>
        <v>-2000</v>
      </c>
    </row>
    <row r="25" spans="1:8" x14ac:dyDescent="0.25">
      <c r="A25" s="19" t="s">
        <v>73</v>
      </c>
      <c r="B25" s="12">
        <v>98.4</v>
      </c>
      <c r="C25" s="13">
        <v>44490</v>
      </c>
      <c r="D25" s="13">
        <v>44473</v>
      </c>
      <c r="E25" s="13"/>
      <c r="F25" s="13"/>
      <c r="G25" s="1">
        <f t="shared" si="0"/>
        <v>-17</v>
      </c>
      <c r="H25" s="12">
        <f t="shared" si="1"/>
        <v>-1672.8000000000002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13575.789999999999</v>
      </c>
      <c r="C1">
        <f>COUNTA(A4:A203)</f>
        <v>20</v>
      </c>
      <c r="G1" s="16">
        <f>IF(B1&lt;&gt;0,H1/B1,0)</f>
        <v>28.12587996720633</v>
      </c>
      <c r="H1" s="15">
        <f>SUM(H4:H195)</f>
        <v>381831.04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1" t="s">
        <v>10</v>
      </c>
      <c r="F3" s="52"/>
      <c r="G3" s="10" t="s">
        <v>8</v>
      </c>
      <c r="H3" s="10" t="s">
        <v>9</v>
      </c>
    </row>
    <row r="4" spans="1:8" x14ac:dyDescent="0.25">
      <c r="A4" s="19" t="s">
        <v>74</v>
      </c>
      <c r="B4" s="12">
        <v>1184.4000000000001</v>
      </c>
      <c r="C4" s="13">
        <v>44209</v>
      </c>
      <c r="D4" s="13">
        <v>44483</v>
      </c>
      <c r="E4" s="13"/>
      <c r="F4" s="13"/>
      <c r="G4" s="1">
        <f>D4-C4-(F4-E4)</f>
        <v>274</v>
      </c>
      <c r="H4" s="12">
        <f>B4*G4</f>
        <v>324525.60000000003</v>
      </c>
    </row>
    <row r="5" spans="1:8" x14ac:dyDescent="0.25">
      <c r="A5" s="19" t="s">
        <v>75</v>
      </c>
      <c r="B5" s="12">
        <v>376.23</v>
      </c>
      <c r="C5" s="13">
        <v>44209</v>
      </c>
      <c r="D5" s="13">
        <v>44483</v>
      </c>
      <c r="E5" s="13"/>
      <c r="F5" s="13"/>
      <c r="G5" s="1">
        <f t="shared" ref="G5:G68" si="0">D5-C5-(F5-E5)</f>
        <v>274</v>
      </c>
      <c r="H5" s="12">
        <f t="shared" ref="H5:H68" si="1">B5*G5</f>
        <v>103087.02</v>
      </c>
    </row>
    <row r="6" spans="1:8" x14ac:dyDescent="0.25">
      <c r="A6" s="19" t="s">
        <v>76</v>
      </c>
      <c r="B6" s="12">
        <v>223.5</v>
      </c>
      <c r="C6" s="13">
        <v>44507</v>
      </c>
      <c r="D6" s="13">
        <v>44515</v>
      </c>
      <c r="E6" s="13"/>
      <c r="F6" s="13"/>
      <c r="G6" s="1">
        <f t="shared" si="0"/>
        <v>8</v>
      </c>
      <c r="H6" s="12">
        <f t="shared" si="1"/>
        <v>1788</v>
      </c>
    </row>
    <row r="7" spans="1:8" x14ac:dyDescent="0.25">
      <c r="A7" s="19" t="s">
        <v>77</v>
      </c>
      <c r="B7" s="12">
        <v>125</v>
      </c>
      <c r="C7" s="13">
        <v>44507</v>
      </c>
      <c r="D7" s="13">
        <v>44515</v>
      </c>
      <c r="E7" s="13"/>
      <c r="F7" s="13"/>
      <c r="G7" s="1">
        <f t="shared" si="0"/>
        <v>8</v>
      </c>
      <c r="H7" s="12">
        <f t="shared" si="1"/>
        <v>1000</v>
      </c>
    </row>
    <row r="8" spans="1:8" x14ac:dyDescent="0.25">
      <c r="A8" s="19" t="s">
        <v>78</v>
      </c>
      <c r="B8" s="12">
        <v>450</v>
      </c>
      <c r="C8" s="13">
        <v>44489</v>
      </c>
      <c r="D8" s="13">
        <v>44515</v>
      </c>
      <c r="E8" s="13"/>
      <c r="F8" s="13"/>
      <c r="G8" s="1">
        <f t="shared" si="0"/>
        <v>26</v>
      </c>
      <c r="H8" s="12">
        <f t="shared" si="1"/>
        <v>11700</v>
      </c>
    </row>
    <row r="9" spans="1:8" x14ac:dyDescent="0.25">
      <c r="A9" s="19" t="s">
        <v>79</v>
      </c>
      <c r="B9" s="12">
        <v>300</v>
      </c>
      <c r="C9" s="13">
        <v>44527</v>
      </c>
      <c r="D9" s="13">
        <v>44515</v>
      </c>
      <c r="E9" s="13"/>
      <c r="F9" s="13"/>
      <c r="G9" s="1">
        <f t="shared" si="0"/>
        <v>-12</v>
      </c>
      <c r="H9" s="12">
        <f t="shared" si="1"/>
        <v>-3600</v>
      </c>
    </row>
    <row r="10" spans="1:8" x14ac:dyDescent="0.25">
      <c r="A10" s="19" t="s">
        <v>80</v>
      </c>
      <c r="B10" s="12">
        <v>3073.77</v>
      </c>
      <c r="C10" s="13">
        <v>44527</v>
      </c>
      <c r="D10" s="13">
        <v>44515</v>
      </c>
      <c r="E10" s="13"/>
      <c r="F10" s="13"/>
      <c r="G10" s="1">
        <f t="shared" si="0"/>
        <v>-12</v>
      </c>
      <c r="H10" s="12">
        <f t="shared" si="1"/>
        <v>-36885.24</v>
      </c>
    </row>
    <row r="11" spans="1:8" x14ac:dyDescent="0.25">
      <c r="A11" s="19" t="s">
        <v>81</v>
      </c>
      <c r="B11" s="12">
        <v>2279.1999999999998</v>
      </c>
      <c r="C11" s="13">
        <v>44498</v>
      </c>
      <c r="D11" s="13">
        <v>44515</v>
      </c>
      <c r="E11" s="13"/>
      <c r="F11" s="13"/>
      <c r="G11" s="1">
        <f t="shared" si="0"/>
        <v>17</v>
      </c>
      <c r="H11" s="12">
        <f t="shared" si="1"/>
        <v>38746.399999999994</v>
      </c>
    </row>
    <row r="12" spans="1:8" x14ac:dyDescent="0.25">
      <c r="A12" s="19" t="s">
        <v>82</v>
      </c>
      <c r="B12" s="12">
        <v>1962</v>
      </c>
      <c r="C12" s="13">
        <v>44527</v>
      </c>
      <c r="D12" s="13">
        <v>44515</v>
      </c>
      <c r="E12" s="13"/>
      <c r="F12" s="13"/>
      <c r="G12" s="1">
        <f t="shared" si="0"/>
        <v>-12</v>
      </c>
      <c r="H12" s="12">
        <f t="shared" si="1"/>
        <v>-23544</v>
      </c>
    </row>
    <row r="13" spans="1:8" x14ac:dyDescent="0.25">
      <c r="A13" s="19" t="s">
        <v>83</v>
      </c>
      <c r="B13" s="12">
        <v>241</v>
      </c>
      <c r="C13" s="13">
        <v>44540</v>
      </c>
      <c r="D13" s="13">
        <v>44550</v>
      </c>
      <c r="E13" s="13"/>
      <c r="F13" s="13"/>
      <c r="G13" s="1">
        <f t="shared" si="0"/>
        <v>10</v>
      </c>
      <c r="H13" s="12">
        <f t="shared" si="1"/>
        <v>2410</v>
      </c>
    </row>
    <row r="14" spans="1:8" x14ac:dyDescent="0.25">
      <c r="A14" s="19" t="s">
        <v>84</v>
      </c>
      <c r="B14" s="12">
        <v>125</v>
      </c>
      <c r="C14" s="13">
        <v>44552</v>
      </c>
      <c r="D14" s="13">
        <v>44550</v>
      </c>
      <c r="E14" s="13"/>
      <c r="F14" s="13"/>
      <c r="G14" s="1">
        <f t="shared" si="0"/>
        <v>-2</v>
      </c>
      <c r="H14" s="12">
        <f t="shared" si="1"/>
        <v>-250</v>
      </c>
    </row>
    <row r="15" spans="1:8" x14ac:dyDescent="0.25">
      <c r="A15" s="19" t="s">
        <v>85</v>
      </c>
      <c r="B15" s="12">
        <v>16.170000000000002</v>
      </c>
      <c r="C15" s="13">
        <v>44552</v>
      </c>
      <c r="D15" s="13">
        <v>44550</v>
      </c>
      <c r="E15" s="13"/>
      <c r="F15" s="13"/>
      <c r="G15" s="1">
        <f t="shared" si="0"/>
        <v>-2</v>
      </c>
      <c r="H15" s="12">
        <f t="shared" si="1"/>
        <v>-32.340000000000003</v>
      </c>
    </row>
    <row r="16" spans="1:8" x14ac:dyDescent="0.25">
      <c r="A16" s="19" t="s">
        <v>86</v>
      </c>
      <c r="B16" s="12">
        <v>729</v>
      </c>
      <c r="C16" s="13">
        <v>44552</v>
      </c>
      <c r="D16" s="13">
        <v>44550</v>
      </c>
      <c r="E16" s="13"/>
      <c r="F16" s="13"/>
      <c r="G16" s="1">
        <f t="shared" si="0"/>
        <v>-2</v>
      </c>
      <c r="H16" s="12">
        <f t="shared" si="1"/>
        <v>-1458</v>
      </c>
    </row>
    <row r="17" spans="1:8" x14ac:dyDescent="0.25">
      <c r="A17" s="19" t="s">
        <v>87</v>
      </c>
      <c r="B17" s="12">
        <v>61.87</v>
      </c>
      <c r="C17" s="13">
        <v>44552</v>
      </c>
      <c r="D17" s="13">
        <v>44550</v>
      </c>
      <c r="E17" s="13"/>
      <c r="F17" s="13"/>
      <c r="G17" s="1">
        <f t="shared" si="0"/>
        <v>-2</v>
      </c>
      <c r="H17" s="12">
        <f t="shared" si="1"/>
        <v>-123.74</v>
      </c>
    </row>
    <row r="18" spans="1:8" x14ac:dyDescent="0.25">
      <c r="A18" s="19" t="s">
        <v>88</v>
      </c>
      <c r="B18" s="12">
        <v>285.57</v>
      </c>
      <c r="C18" s="13">
        <v>44552</v>
      </c>
      <c r="D18" s="13">
        <v>44550</v>
      </c>
      <c r="E18" s="13"/>
      <c r="F18" s="13"/>
      <c r="G18" s="1">
        <f t="shared" si="0"/>
        <v>-2</v>
      </c>
      <c r="H18" s="12">
        <f t="shared" si="1"/>
        <v>-571.14</v>
      </c>
    </row>
    <row r="19" spans="1:8" x14ac:dyDescent="0.25">
      <c r="A19" s="19" t="s">
        <v>89</v>
      </c>
      <c r="B19" s="12">
        <v>1100</v>
      </c>
      <c r="C19" s="13">
        <v>44566</v>
      </c>
      <c r="D19" s="13">
        <v>44550</v>
      </c>
      <c r="E19" s="13"/>
      <c r="F19" s="13"/>
      <c r="G19" s="1">
        <f t="shared" si="0"/>
        <v>-16</v>
      </c>
      <c r="H19" s="12">
        <f t="shared" si="1"/>
        <v>-17600</v>
      </c>
    </row>
    <row r="20" spans="1:8" x14ac:dyDescent="0.25">
      <c r="A20" s="19" t="s">
        <v>90</v>
      </c>
      <c r="B20" s="12">
        <v>819</v>
      </c>
      <c r="C20" s="13">
        <v>44566</v>
      </c>
      <c r="D20" s="13">
        <v>44550</v>
      </c>
      <c r="E20" s="13"/>
      <c r="F20" s="13"/>
      <c r="G20" s="1">
        <f t="shared" si="0"/>
        <v>-16</v>
      </c>
      <c r="H20" s="12">
        <f t="shared" si="1"/>
        <v>-13104</v>
      </c>
    </row>
    <row r="21" spans="1:8" x14ac:dyDescent="0.25">
      <c r="A21" s="19" t="s">
        <v>91</v>
      </c>
      <c r="B21" s="12">
        <v>125</v>
      </c>
      <c r="C21" s="13">
        <v>44569</v>
      </c>
      <c r="D21" s="13">
        <v>44550</v>
      </c>
      <c r="E21" s="13"/>
      <c r="F21" s="13"/>
      <c r="G21" s="1">
        <f t="shared" si="0"/>
        <v>-19</v>
      </c>
      <c r="H21" s="12">
        <f t="shared" si="1"/>
        <v>-2375</v>
      </c>
    </row>
    <row r="22" spans="1:8" x14ac:dyDescent="0.25">
      <c r="A22" s="19" t="s">
        <v>92</v>
      </c>
      <c r="B22" s="12">
        <v>32.090000000000003</v>
      </c>
      <c r="C22" s="13">
        <v>44569</v>
      </c>
      <c r="D22" s="13">
        <v>44550</v>
      </c>
      <c r="E22" s="13"/>
      <c r="F22" s="13"/>
      <c r="G22" s="1">
        <f t="shared" si="0"/>
        <v>-19</v>
      </c>
      <c r="H22" s="12">
        <f t="shared" si="1"/>
        <v>-609.71</v>
      </c>
    </row>
    <row r="23" spans="1:8" x14ac:dyDescent="0.25">
      <c r="A23" s="19" t="s">
        <v>93</v>
      </c>
      <c r="B23" s="12">
        <v>66.989999999999995</v>
      </c>
      <c r="C23" s="13">
        <v>44569</v>
      </c>
      <c r="D23" s="13">
        <v>44550</v>
      </c>
      <c r="E23" s="13"/>
      <c r="F23" s="13"/>
      <c r="G23" s="1">
        <f t="shared" si="0"/>
        <v>-19</v>
      </c>
      <c r="H23" s="12">
        <f t="shared" si="1"/>
        <v>-1272.81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2022-01-20T08:32:13Z</dcterms:modified>
</cp:coreProperties>
</file>